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pakum\50\500\Produkte\SGBXII_Zentrale_Texte\Stichwortverzeichnis\"/>
    </mc:Choice>
  </mc:AlternateContent>
  <xr:revisionPtr revIDLastSave="0" documentId="8_{28B8489A-6544-418E-9898-3B18EEF8E4CC}" xr6:coauthVersionLast="36" xr6:coauthVersionMax="36" xr10:uidLastSave="{00000000-0000-0000-0000-000000000000}"/>
  <bookViews>
    <workbookView xWindow="360" yWindow="15" windowWidth="11280" windowHeight="643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C19" i="1" l="1"/>
  <c r="C18" i="1"/>
  <c r="C16" i="1"/>
  <c r="C15" i="1"/>
  <c r="I10" i="1" l="1"/>
  <c r="I9" i="1"/>
  <c r="I8" i="1"/>
  <c r="I7" i="1"/>
  <c r="I6" i="1"/>
  <c r="I5" i="1"/>
  <c r="H9" i="1"/>
  <c r="H8" i="1"/>
  <c r="H7" i="1"/>
  <c r="H6" i="1"/>
  <c r="H5" i="1"/>
  <c r="G5" i="1"/>
  <c r="G6" i="1"/>
  <c r="G7" i="1"/>
  <c r="G8" i="1"/>
  <c r="G9" i="1"/>
  <c r="F9" i="1"/>
  <c r="F8" i="1"/>
  <c r="F7" i="1"/>
  <c r="F6" i="1"/>
  <c r="F5" i="1"/>
  <c r="E5" i="1"/>
  <c r="E6" i="1"/>
  <c r="E7" i="1"/>
  <c r="E8" i="1"/>
  <c r="E9" i="1"/>
  <c r="D9" i="1"/>
  <c r="D8" i="1"/>
  <c r="D7" i="1"/>
  <c r="D6" i="1"/>
  <c r="D5" i="1"/>
  <c r="H10" i="1"/>
  <c r="G10" i="1"/>
  <c r="F10" i="1"/>
  <c r="E10" i="1"/>
  <c r="D10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<sst xmlns="http://schemas.openxmlformats.org/spreadsheetml/2006/main" count="37" uniqueCount="36">
  <si>
    <t>Personenkreis</t>
  </si>
  <si>
    <t>Mehrbedarf für</t>
  </si>
  <si>
    <t>Bereitung Warmwasser
§ 21 Abs. 7 SGB II</t>
  </si>
  <si>
    <t>Regelbedarf</t>
  </si>
  <si>
    <t>Stufe 1 gem. § 20 Abs. 2 Satz 1 SGB II
z. B. allein stehende und allein erziehende</t>
  </si>
  <si>
    <t>Stufe 2 gem. Abs. 4 SGB II
z. B. Partner in Bedarfsgemeinschaft</t>
  </si>
  <si>
    <t>Stufe 4 gem. § 20 Abs. 5 SGB II i. V. m. Abs. 2 Nr. 1 der Anlage zu § 28 SGB XII
z. B. Kinder ab Vollendung des 14. Lebensjahres</t>
  </si>
  <si>
    <t>Stufe 5 gem. § 20 Abs. 5 SGB II i. V. m. Abs. 2 Nr. 2 der Anlage zu § 28 SGB XII
z. B. Kinder vom 7. bis zur Vollendung des 14. Lebensjahres</t>
  </si>
  <si>
    <t>Stufe 6 gem. § 20 Abs. 5 SGB II i. V. m. Abs. 2 Nr. 3 der Anlage zu § 28 SGB XII
z. B. Kinder bis zur Vollendung des 6. Lebensjahres</t>
  </si>
  <si>
    <t>10%
z. B. § 32
SGB II</t>
  </si>
  <si>
    <t>36%
z.B. § 21 III Nr. 1
SGB II</t>
  </si>
  <si>
    <t>35%
z.B. § 21 IV
SGB II</t>
  </si>
  <si>
    <t>30%
z. B. § 31a
SGB II</t>
  </si>
  <si>
    <t>17%
z. B. § 21 II
SGB II</t>
  </si>
  <si>
    <t>12%
z.B. § 21 III Nr. 2
SGB II</t>
  </si>
  <si>
    <t>Stufe 3 gem. § 20 Abs. 2 Satz 2 Nr. 2 SGB II
z.B. Personen gem. § 20 Abs. 3 SGB II</t>
  </si>
  <si>
    <t>Prozentanteile</t>
  </si>
  <si>
    <t>Mehrbedarfszuschläge   (§ 30 SGB XII)</t>
  </si>
  <si>
    <t>für</t>
  </si>
  <si>
    <t>% vom RS</t>
  </si>
  <si>
    <t>17 %</t>
  </si>
  <si>
    <r>
      <t>Schwangere</t>
    </r>
    <r>
      <rPr>
        <sz val="10"/>
        <rFont val="Arial"/>
        <family val="2"/>
      </rPr>
      <t xml:space="preserve"> ab der 13. Schwangerschaftswoche</t>
    </r>
  </si>
  <si>
    <r>
      <t xml:space="preserve">Alleinerziehende                               </t>
    </r>
    <r>
      <rPr>
        <b/>
        <u/>
        <sz val="10"/>
        <rFont val="Arial"/>
        <family val="2"/>
      </rPr>
      <t>Variante a)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mit 1 Kind unter 7 Jahren oder 2 oder 3 Kinder unter 16. J. </t>
    </r>
  </si>
  <si>
    <t>36 %</t>
  </si>
  <si>
    <r>
      <t xml:space="preserve">Alleinerziehende                               </t>
    </r>
    <r>
      <rPr>
        <b/>
        <u/>
        <sz val="10"/>
        <rFont val="Arial"/>
        <family val="2"/>
      </rPr>
      <t>Variante b)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mit mehr als 3 Kindern oder wenn Variante a) nicht zutrifft </t>
    </r>
  </si>
  <si>
    <r>
      <t>12 %/</t>
    </r>
    <r>
      <rPr>
        <sz val="10"/>
        <rFont val="Arial"/>
        <family val="2"/>
      </rPr>
      <t>Kind max.60%</t>
    </r>
  </si>
  <si>
    <r>
      <t>Behinderte Leistungsberechtigte</t>
    </r>
    <r>
      <rPr>
        <sz val="10"/>
        <rFont val="Arial"/>
        <family val="2"/>
      </rPr>
      <t xml:space="preserve"> ab 15 Jahre, die Leistung zur teilhabe am Arbeitsleben nach § 33 SGB IX/§ 54 SGB XII erhalten</t>
    </r>
  </si>
  <si>
    <t>35 %</t>
  </si>
  <si>
    <r>
      <t>Nicht-Erwerbsfähige mit Merkzeichen "G"</t>
    </r>
    <r>
      <rPr>
        <sz val="10"/>
        <rFont val="Arial"/>
        <family val="2"/>
      </rPr>
      <t xml:space="preserve"> im Schwerbehindertenausweis</t>
    </r>
  </si>
  <si>
    <t>Kostenaufwendige Ernährung wegen Krankheit</t>
  </si>
  <si>
    <t>je nach Krankheit</t>
  </si>
  <si>
    <t>bei RS 446 Euro</t>
  </si>
  <si>
    <t>Warmwasseranteil ab 01.01.2021 in Regelbedarfsstufe 3 gem. § 30 Abs. 7 SGB XII entfallen!</t>
  </si>
  <si>
    <t>je Kind 60,24 Euro max 301,20 Euro</t>
  </si>
  <si>
    <t>50,20 oder 100,40 Euro</t>
  </si>
  <si>
    <r>
      <t xml:space="preserve">Regelbedarfe ab 01.01.2023 in Euro (€) SGB II </t>
    </r>
    <r>
      <rPr>
        <b/>
        <sz val="14"/>
        <rFont val="72 Black"/>
        <family val="2"/>
      </rPr>
      <t>und SGB XII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</si>
</sst>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13" x14ac:knownFonts="1">
    <font>
      <sz val="11"/>
      <name val="Arial"/>
    </font>
    <font>
      <sz val="10"/>
      <name val="Arial"/>
      <family val="2"/>
    </font>
    <font>
      <b/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8"/>
      <name val="Arial"/>
    </font>
    <font>
      <b/>
      <sz val="8.5"/>
      <name val="Arial"/>
    </font>
    <font>
      <b/>
      <sz val="10"/>
      <name val="Arial"/>
      <family val="2"/>
    </font>
    <font>
      <b/>
      <sz val="8.5"/>
      <name val="Arial"/>
      <family val="2"/>
    </font>
    <font>
      <b/>
      <u/>
      <sz val="10"/>
      <name val="Arial"/>
      <family val="2"/>
    </font>
    <font>
      <b/>
      <sz val="11"/>
      <color rgb="FFFF0000"/>
      <name val="Arial"/>
      <family val="2"/>
    </font>
    <font>
      <b/>
      <sz val="14"/>
      <name val="72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2" borderId="2" xfId="0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/>
    <xf numFmtId="0" fontId="2" fillId="2" borderId="6" xfId="0" applyFont="1" applyFill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2" fillId="2" borderId="10" xfId="0" applyFont="1" applyFill="1" applyBorder="1"/>
    <xf numFmtId="0" fontId="7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49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/>
    <xf numFmtId="0" fontId="1" fillId="0" borderId="8" xfId="0" applyFont="1" applyBorder="1"/>
    <xf numFmtId="0" fontId="1" fillId="0" borderId="9" xfId="0" applyFont="1" applyBorder="1"/>
    <xf numFmtId="0" fontId="11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8" workbookViewId="0">
      <selection activeCell="A2" sqref="A2"/>
    </sheetView>
  </sheetViews>
  <sheetFormatPr baseColWidth="10" defaultRowHeight="12.75" x14ac:dyDescent="0.2"/>
  <cols>
    <col min="1" max="1" width="62.625" style="1" customWidth="1"/>
    <col min="2" max="2" width="15.375" style="1" customWidth="1"/>
    <col min="3" max="9" width="13.625" style="1" customWidth="1"/>
    <col min="10" max="10" width="17.625" style="3" customWidth="1"/>
    <col min="11" max="11" width="11" style="3"/>
    <col min="12" max="16384" width="11" style="1"/>
  </cols>
  <sheetData>
    <row r="1" spans="1:11" s="8" customFormat="1" ht="18" customHeight="1" x14ac:dyDescent="0.25">
      <c r="A1" s="40" t="s">
        <v>35</v>
      </c>
      <c r="B1" s="41"/>
      <c r="C1" s="41"/>
      <c r="D1" s="41"/>
      <c r="E1" s="41"/>
      <c r="F1" s="41"/>
      <c r="G1" s="41"/>
      <c r="H1" s="41"/>
      <c r="I1" s="42"/>
      <c r="J1" s="13"/>
      <c r="K1" s="14"/>
    </row>
    <row r="2" spans="1:11" ht="18.75" thickBot="1" x14ac:dyDescent="0.3">
      <c r="A2" s="10"/>
      <c r="B2" s="11"/>
      <c r="C2" s="11"/>
      <c r="D2" s="11"/>
      <c r="E2" s="11"/>
      <c r="F2" s="11"/>
      <c r="G2" s="11"/>
      <c r="H2" s="11"/>
      <c r="I2" s="12"/>
      <c r="J2" s="13"/>
    </row>
    <row r="3" spans="1:11" x14ac:dyDescent="0.2">
      <c r="A3" s="9"/>
      <c r="B3" s="15"/>
      <c r="C3" s="43" t="s">
        <v>16</v>
      </c>
      <c r="D3" s="43"/>
      <c r="E3" s="43"/>
      <c r="F3" s="43"/>
      <c r="G3" s="43"/>
      <c r="H3" s="43"/>
      <c r="I3" s="23" t="s">
        <v>1</v>
      </c>
    </row>
    <row r="4" spans="1:11" ht="38.25" customHeight="1" x14ac:dyDescent="0.2">
      <c r="A4" s="4" t="s">
        <v>0</v>
      </c>
      <c r="B4" s="16" t="s">
        <v>3</v>
      </c>
      <c r="C4" s="17" t="s">
        <v>10</v>
      </c>
      <c r="D4" s="18" t="s">
        <v>11</v>
      </c>
      <c r="E4" s="17" t="s">
        <v>12</v>
      </c>
      <c r="F4" s="18" t="s">
        <v>13</v>
      </c>
      <c r="G4" s="18" t="s">
        <v>14</v>
      </c>
      <c r="H4" s="18" t="s">
        <v>9</v>
      </c>
      <c r="I4" s="24" t="s">
        <v>2</v>
      </c>
    </row>
    <row r="5" spans="1:11" s="21" customFormat="1" ht="38.25" customHeight="1" x14ac:dyDescent="0.2">
      <c r="A5" s="19" t="s">
        <v>4</v>
      </c>
      <c r="B5" s="2">
        <v>502</v>
      </c>
      <c r="C5" s="2">
        <f t="shared" ref="C5:C10" si="0">ROUND(B5*0.36,2)</f>
        <v>180.72</v>
      </c>
      <c r="D5" s="2">
        <f t="shared" ref="D5:D10" si="1">ROUND(B5*0.35,2)</f>
        <v>175.7</v>
      </c>
      <c r="E5" s="2">
        <f t="shared" ref="E5:E10" si="2">ROUND(B5*0.3,2)</f>
        <v>150.6</v>
      </c>
      <c r="F5" s="2">
        <f t="shared" ref="F5:F10" si="3">ROUND(B5*0.17,2)</f>
        <v>85.34</v>
      </c>
      <c r="G5" s="2">
        <f t="shared" ref="G5:G10" si="4">ROUND(B5*0.12,2)</f>
        <v>60.24</v>
      </c>
      <c r="H5" s="2">
        <f t="shared" ref="H5:H10" si="5">ROUND(B5*0.1,2)</f>
        <v>50.2</v>
      </c>
      <c r="I5" s="5">
        <f>ROUND(B5*0.023,2)</f>
        <v>11.55</v>
      </c>
      <c r="J5" s="20"/>
      <c r="K5" s="20"/>
    </row>
    <row r="6" spans="1:11" s="21" customFormat="1" ht="38.25" customHeight="1" x14ac:dyDescent="0.2">
      <c r="A6" s="19" t="s">
        <v>5</v>
      </c>
      <c r="B6" s="2">
        <v>451</v>
      </c>
      <c r="C6" s="2">
        <f t="shared" si="0"/>
        <v>162.36000000000001</v>
      </c>
      <c r="D6" s="2">
        <f t="shared" si="1"/>
        <v>157.85</v>
      </c>
      <c r="E6" s="2">
        <f t="shared" si="2"/>
        <v>135.30000000000001</v>
      </c>
      <c r="F6" s="2">
        <f t="shared" si="3"/>
        <v>76.67</v>
      </c>
      <c r="G6" s="2">
        <f t="shared" si="4"/>
        <v>54.12</v>
      </c>
      <c r="H6" s="2">
        <f t="shared" si="5"/>
        <v>45.1</v>
      </c>
      <c r="I6" s="5">
        <f>ROUND(B6*0.023,2)</f>
        <v>10.37</v>
      </c>
      <c r="J6" s="20"/>
      <c r="K6" s="20"/>
    </row>
    <row r="7" spans="1:11" s="21" customFormat="1" ht="38.25" customHeight="1" x14ac:dyDescent="0.2">
      <c r="A7" s="19" t="s">
        <v>15</v>
      </c>
      <c r="B7" s="2">
        <v>402</v>
      </c>
      <c r="C7" s="2">
        <f t="shared" si="0"/>
        <v>144.72</v>
      </c>
      <c r="D7" s="2">
        <f t="shared" si="1"/>
        <v>140.69999999999999</v>
      </c>
      <c r="E7" s="2">
        <f t="shared" si="2"/>
        <v>120.6</v>
      </c>
      <c r="F7" s="2">
        <f t="shared" si="3"/>
        <v>68.34</v>
      </c>
      <c r="G7" s="2">
        <f t="shared" si="4"/>
        <v>48.24</v>
      </c>
      <c r="H7" s="2">
        <f t="shared" si="5"/>
        <v>40.200000000000003</v>
      </c>
      <c r="I7" s="5">
        <f>ROUND(B7*0.023,2)</f>
        <v>9.25</v>
      </c>
      <c r="J7" s="39" t="s">
        <v>32</v>
      </c>
      <c r="K7" s="20"/>
    </row>
    <row r="8" spans="1:11" s="21" customFormat="1" ht="38.25" customHeight="1" x14ac:dyDescent="0.2">
      <c r="A8" s="19" t="s">
        <v>6</v>
      </c>
      <c r="B8" s="2">
        <v>420</v>
      </c>
      <c r="C8" s="2">
        <f t="shared" si="0"/>
        <v>151.19999999999999</v>
      </c>
      <c r="D8" s="2">
        <f t="shared" si="1"/>
        <v>147</v>
      </c>
      <c r="E8" s="2">
        <f t="shared" si="2"/>
        <v>126</v>
      </c>
      <c r="F8" s="2">
        <f t="shared" si="3"/>
        <v>71.400000000000006</v>
      </c>
      <c r="G8" s="2">
        <f t="shared" si="4"/>
        <v>50.4</v>
      </c>
      <c r="H8" s="2">
        <f t="shared" si="5"/>
        <v>42</v>
      </c>
      <c r="I8" s="5">
        <f>ROUND(B8*0.014,2)</f>
        <v>5.88</v>
      </c>
      <c r="J8" s="20"/>
      <c r="K8" s="20"/>
    </row>
    <row r="9" spans="1:11" s="21" customFormat="1" ht="38.25" customHeight="1" x14ac:dyDescent="0.2">
      <c r="A9" s="19" t="s">
        <v>7</v>
      </c>
      <c r="B9" s="2">
        <v>348</v>
      </c>
      <c r="C9" s="2">
        <f t="shared" si="0"/>
        <v>125.28</v>
      </c>
      <c r="D9" s="2">
        <f t="shared" si="1"/>
        <v>121.8</v>
      </c>
      <c r="E9" s="2">
        <f t="shared" si="2"/>
        <v>104.4</v>
      </c>
      <c r="F9" s="2">
        <f t="shared" si="3"/>
        <v>59.16</v>
      </c>
      <c r="G9" s="2">
        <f t="shared" si="4"/>
        <v>41.76</v>
      </c>
      <c r="H9" s="2">
        <f t="shared" si="5"/>
        <v>34.799999999999997</v>
      </c>
      <c r="I9" s="5">
        <f>ROUND(B9*0.012,2)</f>
        <v>4.18</v>
      </c>
      <c r="J9" s="20"/>
      <c r="K9" s="20"/>
    </row>
    <row r="10" spans="1:11" s="21" customFormat="1" ht="38.25" customHeight="1" thickBot="1" x14ac:dyDescent="0.25">
      <c r="A10" s="22" t="s">
        <v>8</v>
      </c>
      <c r="B10" s="6">
        <v>318</v>
      </c>
      <c r="C10" s="6">
        <f t="shared" si="0"/>
        <v>114.48</v>
      </c>
      <c r="D10" s="6">
        <f t="shared" si="1"/>
        <v>111.3</v>
      </c>
      <c r="E10" s="6">
        <f t="shared" si="2"/>
        <v>95.4</v>
      </c>
      <c r="F10" s="6">
        <f t="shared" si="3"/>
        <v>54.06</v>
      </c>
      <c r="G10" s="6">
        <f t="shared" si="4"/>
        <v>38.159999999999997</v>
      </c>
      <c r="H10" s="6">
        <f t="shared" si="5"/>
        <v>31.8</v>
      </c>
      <c r="I10" s="7">
        <f>ROUND(B10*0.008,2)</f>
        <v>2.54</v>
      </c>
      <c r="J10" s="20"/>
      <c r="K10" s="20"/>
    </row>
    <row r="12" spans="1:11" ht="13.5" thickBot="1" x14ac:dyDescent="0.25"/>
    <row r="13" spans="1:11" ht="18" customHeight="1" x14ac:dyDescent="0.2">
      <c r="A13" s="44" t="s">
        <v>17</v>
      </c>
      <c r="B13" s="45"/>
      <c r="C13" s="45"/>
      <c r="D13" s="45"/>
      <c r="E13" s="45"/>
      <c r="F13" s="45"/>
      <c r="G13" s="45"/>
      <c r="H13" s="45"/>
      <c r="I13" s="46"/>
    </row>
    <row r="14" spans="1:11" ht="38.25" customHeight="1" x14ac:dyDescent="0.2">
      <c r="A14" s="25" t="s">
        <v>18</v>
      </c>
      <c r="B14" s="26" t="s">
        <v>19</v>
      </c>
      <c r="C14" s="27" t="s">
        <v>31</v>
      </c>
      <c r="D14" s="3"/>
      <c r="E14" s="3"/>
      <c r="F14" s="3"/>
      <c r="G14" s="3"/>
      <c r="H14" s="3"/>
      <c r="I14" s="36"/>
    </row>
    <row r="15" spans="1:11" ht="38.25" customHeight="1" x14ac:dyDescent="0.2">
      <c r="A15" s="29" t="s">
        <v>21</v>
      </c>
      <c r="B15" s="28" t="s">
        <v>20</v>
      </c>
      <c r="C15" s="2">
        <f>SUM(B5)*17/100</f>
        <v>85.34</v>
      </c>
      <c r="D15" s="3"/>
      <c r="E15" s="3"/>
      <c r="F15" s="3"/>
      <c r="G15" s="3"/>
      <c r="H15" s="3"/>
      <c r="I15" s="36"/>
    </row>
    <row r="16" spans="1:11" ht="38.25" customHeight="1" x14ac:dyDescent="0.2">
      <c r="A16" s="30" t="s">
        <v>22</v>
      </c>
      <c r="B16" s="28" t="s">
        <v>23</v>
      </c>
      <c r="C16" s="33">
        <f>SUM(B5)*17/100</f>
        <v>85.34</v>
      </c>
      <c r="D16" s="3"/>
      <c r="E16" s="3"/>
      <c r="F16" s="3"/>
      <c r="G16" s="3"/>
      <c r="H16" s="3"/>
      <c r="I16" s="36"/>
    </row>
    <row r="17" spans="1:9" ht="38.25" customHeight="1" x14ac:dyDescent="0.2">
      <c r="A17" s="30" t="s">
        <v>24</v>
      </c>
      <c r="B17" s="32" t="s">
        <v>25</v>
      </c>
      <c r="C17" s="47" t="s">
        <v>33</v>
      </c>
      <c r="D17" s="48"/>
      <c r="E17" s="3"/>
      <c r="F17" s="3"/>
      <c r="G17" s="3"/>
      <c r="H17" s="3"/>
      <c r="I17" s="36"/>
    </row>
    <row r="18" spans="1:9" ht="38.25" customHeight="1" x14ac:dyDescent="0.2">
      <c r="A18" s="30" t="s">
        <v>26</v>
      </c>
      <c r="B18" s="28" t="s">
        <v>27</v>
      </c>
      <c r="C18" s="34">
        <f>SUM(B5)*35/100</f>
        <v>175.7</v>
      </c>
      <c r="D18" s="3"/>
      <c r="E18" s="3"/>
      <c r="F18" s="3"/>
      <c r="G18" s="3"/>
      <c r="H18" s="3"/>
      <c r="I18" s="36"/>
    </row>
    <row r="19" spans="1:9" ht="38.25" customHeight="1" x14ac:dyDescent="0.2">
      <c r="A19" s="29" t="s">
        <v>28</v>
      </c>
      <c r="B19" s="28" t="s">
        <v>20</v>
      </c>
      <c r="C19" s="33">
        <f>SUM(B5)*17/100</f>
        <v>85.34</v>
      </c>
      <c r="D19" s="3"/>
      <c r="E19" s="3"/>
      <c r="F19" s="3"/>
      <c r="G19" s="3"/>
      <c r="H19" s="3"/>
      <c r="I19" s="36"/>
    </row>
    <row r="20" spans="1:9" ht="38.25" customHeight="1" thickBot="1" x14ac:dyDescent="0.25">
      <c r="A20" s="31" t="s">
        <v>29</v>
      </c>
      <c r="B20" s="35" t="s">
        <v>30</v>
      </c>
      <c r="C20" s="49" t="s">
        <v>34</v>
      </c>
      <c r="D20" s="50"/>
      <c r="E20" s="37"/>
      <c r="F20" s="37"/>
      <c r="G20" s="37"/>
      <c r="H20" s="37"/>
      <c r="I20" s="38"/>
    </row>
  </sheetData>
  <mergeCells count="5">
    <mergeCell ref="A1:I1"/>
    <mergeCell ref="C3:H3"/>
    <mergeCell ref="A13:I13"/>
    <mergeCell ref="C17:D17"/>
    <mergeCell ref="C20:D20"/>
  </mergeCells>
  <phoneticPr fontId="6" type="noConversion"/>
  <printOptions horizontalCentered="1"/>
  <pageMargins left="0.59055118110236227" right="0.59055118110236227" top="0.9055118110236221" bottom="0.59055118110236227" header="0.39370078740157483" footer="0.39370078740157483"/>
  <pageSetup paperSize="9" scale="71" orientation="landscape" horizontalDpi="1200" r:id="rId1"/>
  <headerFooter alignWithMargins="0">
    <oddFooter>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schlebbrm</dc:creator>
  <cp:lastModifiedBy>Holsträter, Friedrich</cp:lastModifiedBy>
  <cp:lastPrinted>2017-01-16T08:32:12Z</cp:lastPrinted>
  <dcterms:created xsi:type="dcterms:W3CDTF">1999-05-11T08:51:46Z</dcterms:created>
  <dcterms:modified xsi:type="dcterms:W3CDTF">2023-01-12T08:59:10Z</dcterms:modified>
</cp:coreProperties>
</file>